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<sst xmlns="http://schemas.openxmlformats.org/spreadsheetml/2006/main" count="46" uniqueCount="27">
  <si>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Лидеры по видам консалтинговых услуг</t>
  </si>
  <si>
    <t>Место</t>
  </si>
  <si>
    <t>Место в основном рейтинге</t>
  </si>
  <si>
    <t>Аудиторско-консалтинговая компания</t>
  </si>
  <si>
    <t>Выручка за 2012 год, тыс. руб.</t>
  </si>
  <si>
    <t>Доля в совокупной выручке, %</t>
  </si>
  <si>
    <t>Топ-5 по финансовому консалтингу</t>
  </si>
  <si>
    <t>РАСТАМ</t>
  </si>
  <si>
    <t>АУДИТОРСКАЯ ФИРМА «АВУАР»</t>
  </si>
  <si>
    <t>АУДИТОРСКАЯ ФИРМА «СОВА»</t>
  </si>
  <si>
    <t>АУДИТОРСКОЕ АГЕНТСТВО «УРАЛ-ЗАЩИТА»</t>
  </si>
  <si>
    <t>2К АУДИТ - ДЕЛОВЫЕ КОНСУЛЬТАЦИИ / МОРИСОН ИНТЕРНЕШНЛ</t>
  </si>
  <si>
    <t>Топ-5 по налоговому консалтингу</t>
  </si>
  <si>
    <t>ЦЕНТР ЭКОНОМИЧЕСКИХ ЭКСПЕРТИЗ «НАЛОГИ И ФИНАНСОВОЕ ПРАВО»</t>
  </si>
  <si>
    <t>АССОЦИАЦИЯ «НАЛОГИ РОССИИ»</t>
  </si>
  <si>
    <t>АУДИТОРСКО-КОНСАЛТИНГОВОЕ ПАРТНЁРСТВО МАМИНОЙ</t>
  </si>
  <si>
    <t>АКГ «НЕКСИЯ СИ АЙ ЭС»</t>
  </si>
  <si>
    <t>ЗАО АУДИТОРСКАЯ ФИРМА «АУДИТ-КЛАССИК»</t>
  </si>
  <si>
    <t>Топ-5 по юридическому консалтингу</t>
  </si>
  <si>
    <t>КОНСАЛТИНГОВАЯ КОМПАНИЯ «ЮКЕЙ»</t>
  </si>
  <si>
    <t>Топ-5 по оценочной деятельности</t>
  </si>
  <si>
    <t>ИНВЕСТ-АУДИТ</t>
  </si>
  <si>
    <t>Топ-5 по ИТ-консалтингу (управленческое консультирование)</t>
  </si>
  <si>
    <t>Компании, оказывающие услуги в области ИТ-консалтинга (разработка и системная интеграция)</t>
  </si>
  <si>
    <t>Компании, оказывающие услуги в области стратегического консалтинга</t>
  </si>
  <si>
    <t>АУДИТ-СЕРВИС</t>
  </si>
  <si>
    <t>Источник: АЦ «Эксперт-Урал» по результатам анкетирования аудиторско-консалтинговых компаний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</si>
</sst>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3" fillId="0" borderId="1" xfId="17" applyNumberFormat="1" applyFont="1" applyBorder="1" applyAlignment="1">
      <alignment horizontal="center" vertical="center" wrapText="1"/>
      <protection/>
    </xf>
    <xf numFmtId="3" fontId="3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3" fontId="3" fillId="0" borderId="1" xfId="17" applyNumberFormat="1" applyFont="1" applyFill="1" applyBorder="1" applyAlignment="1">
      <alignment horizontal="left" vertical="center" wrapText="1"/>
      <protection/>
    </xf>
    <xf numFmtId="165" fontId="2" fillId="0" borderId="1" xfId="0" applyNumberFormat="1" applyFont="1" applyBorder="1" applyAlignment="1">
      <alignment horizontal="center" wrapText="1"/>
    </xf>
    <xf numFmtId="3" fontId="3" fillId="0" borderId="1" xfId="17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3" fontId="3" fillId="0" borderId="0" xfId="17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9.375" style="0" customWidth="1"/>
    <col min="3" max="3" width="29.00390625" style="0" customWidth="1"/>
    <col min="4" max="4" width="18.25390625" style="0" customWidth="1"/>
    <col min="5" max="5" width="20.1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7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6</v>
      </c>
      <c r="B3" s="4"/>
      <c r="C3" s="4"/>
      <c r="D3" s="4"/>
      <c r="E3" s="4"/>
    </row>
    <row r="4" spans="1:5" ht="12.75">
      <c r="A4" s="5">
        <v>1</v>
      </c>
      <c r="B4" s="6">
        <v>1</v>
      </c>
      <c r="C4" s="7" t="s">
        <v>7</v>
      </c>
      <c r="D4" s="8">
        <f>99719999.17/1000</f>
        <v>99719.99917</v>
      </c>
      <c r="E4" s="9">
        <v>9.117299321092965</v>
      </c>
    </row>
    <row r="5" spans="1:5" ht="25.5">
      <c r="A5" s="5">
        <v>2</v>
      </c>
      <c r="B5" s="6">
        <v>6</v>
      </c>
      <c r="C5" s="10" t="s">
        <v>8</v>
      </c>
      <c r="D5" s="8">
        <f>21728822/1000</f>
        <v>21728.822</v>
      </c>
      <c r="E5" s="9">
        <v>25.2</v>
      </c>
    </row>
    <row r="6" spans="1:5" ht="25.5">
      <c r="A6" s="5">
        <v>3</v>
      </c>
      <c r="B6" s="6">
        <v>12</v>
      </c>
      <c r="C6" s="10" t="s">
        <v>9</v>
      </c>
      <c r="D6" s="8">
        <f>13400000/1000</f>
        <v>13400</v>
      </c>
      <c r="E6" s="9">
        <v>30.7</v>
      </c>
    </row>
    <row r="7" spans="1:5" ht="25.5">
      <c r="A7" s="5">
        <v>4</v>
      </c>
      <c r="B7" s="6">
        <v>17</v>
      </c>
      <c r="C7" s="7" t="s">
        <v>10</v>
      </c>
      <c r="D7" s="8">
        <f>8570364/1000</f>
        <v>8570.364</v>
      </c>
      <c r="E7" s="9">
        <v>41.9</v>
      </c>
    </row>
    <row r="8" spans="1:5" ht="38.25">
      <c r="A8" s="5">
        <v>5</v>
      </c>
      <c r="B8" s="6">
        <v>4</v>
      </c>
      <c r="C8" s="7" t="s">
        <v>11</v>
      </c>
      <c r="D8" s="8">
        <f>6235667/1000</f>
        <v>6235.667</v>
      </c>
      <c r="E8" s="9">
        <v>5.7</v>
      </c>
    </row>
    <row r="9" spans="1:5" ht="12.75">
      <c r="A9" s="4" t="s">
        <v>12</v>
      </c>
      <c r="B9" s="4"/>
      <c r="C9" s="4"/>
      <c r="D9" s="4"/>
      <c r="E9" s="4"/>
    </row>
    <row r="10" spans="1:5" ht="38.25">
      <c r="A10" s="5">
        <v>1</v>
      </c>
      <c r="B10" s="6">
        <v>2</v>
      </c>
      <c r="C10" s="10" t="s">
        <v>13</v>
      </c>
      <c r="D10" s="8">
        <f>95399000/1000</f>
        <v>95399</v>
      </c>
      <c r="E10" s="11">
        <v>77.1</v>
      </c>
    </row>
    <row r="11" spans="1:5" ht="25.5">
      <c r="A11" s="5">
        <v>2</v>
      </c>
      <c r="B11" s="6">
        <v>8</v>
      </c>
      <c r="C11" s="12" t="s">
        <v>14</v>
      </c>
      <c r="D11" s="8">
        <f>20176019/1000</f>
        <v>20176.019</v>
      </c>
      <c r="E11" s="11">
        <v>39</v>
      </c>
    </row>
    <row r="12" spans="1:5" ht="38.25">
      <c r="A12" s="5">
        <v>3</v>
      </c>
      <c r="B12" s="6">
        <v>15</v>
      </c>
      <c r="C12" s="10" t="s">
        <v>15</v>
      </c>
      <c r="D12" s="8">
        <f>16027714/1000</f>
        <v>16027.714</v>
      </c>
      <c r="E12" s="11">
        <v>58</v>
      </c>
    </row>
    <row r="13" spans="1:5" ht="12.75">
      <c r="A13" s="5">
        <v>4</v>
      </c>
      <c r="B13" s="6">
        <v>5</v>
      </c>
      <c r="C13" s="12" t="s">
        <v>16</v>
      </c>
      <c r="D13" s="8">
        <f>14485448/1000</f>
        <v>14485.448</v>
      </c>
      <c r="E13" s="11">
        <v>14.8</v>
      </c>
    </row>
    <row r="14" spans="1:5" ht="25.5">
      <c r="A14" s="5">
        <v>5</v>
      </c>
      <c r="B14" s="6">
        <v>10</v>
      </c>
      <c r="C14" s="10" t="s">
        <v>17</v>
      </c>
      <c r="D14" s="8">
        <f>11217368/1000</f>
        <v>11217.368</v>
      </c>
      <c r="E14" s="11">
        <v>24.6</v>
      </c>
    </row>
    <row r="15" spans="1:5" ht="12.75">
      <c r="A15" s="4" t="s">
        <v>18</v>
      </c>
      <c r="B15" s="4"/>
      <c r="C15" s="4"/>
      <c r="D15" s="4"/>
      <c r="E15" s="4"/>
    </row>
    <row r="16" spans="1:5" ht="12.75">
      <c r="A16" s="5">
        <v>1</v>
      </c>
      <c r="B16" s="6">
        <v>1</v>
      </c>
      <c r="C16" s="12" t="s">
        <v>7</v>
      </c>
      <c r="D16" s="8">
        <f>267381096.67/1000</f>
        <v>267381.09667</v>
      </c>
      <c r="E16" s="9">
        <v>24.4</v>
      </c>
    </row>
    <row r="17" spans="1:5" ht="25.5">
      <c r="A17" s="5">
        <v>2</v>
      </c>
      <c r="B17" s="6">
        <v>3</v>
      </c>
      <c r="C17" s="10" t="s">
        <v>19</v>
      </c>
      <c r="D17" s="8">
        <f>65175435.61/1000</f>
        <v>65175.43561</v>
      </c>
      <c r="E17" s="9">
        <v>55.2</v>
      </c>
    </row>
    <row r="18" spans="1:5" ht="25.5">
      <c r="A18" s="5">
        <v>3</v>
      </c>
      <c r="B18" s="6">
        <v>6</v>
      </c>
      <c r="C18" s="10" t="s">
        <v>8</v>
      </c>
      <c r="D18" s="8">
        <f>18007200/1000</f>
        <v>18007.2</v>
      </c>
      <c r="E18" s="9">
        <v>20.8</v>
      </c>
    </row>
    <row r="19" spans="1:5" ht="38.25">
      <c r="A19" s="5">
        <v>4</v>
      </c>
      <c r="B19" s="6">
        <v>4</v>
      </c>
      <c r="C19" s="7" t="s">
        <v>11</v>
      </c>
      <c r="D19" s="8">
        <f>11846500/1000</f>
        <v>11846.5</v>
      </c>
      <c r="E19" s="9">
        <v>10.9</v>
      </c>
    </row>
    <row r="20" spans="1:5" ht="51">
      <c r="A20" s="5">
        <v>5</v>
      </c>
      <c r="B20" s="6">
        <v>5</v>
      </c>
      <c r="C20" s="12" t="s">
        <v>16</v>
      </c>
      <c r="D20" s="8">
        <f>7974948/1000</f>
        <v>7974.948</v>
      </c>
      <c r="E20" s="9">
        <v>8.1</v>
      </c>
    </row>
    <row r="21" spans="1:5" ht="12.75">
      <c r="A21" s="4" t="s">
        <v>20</v>
      </c>
      <c r="B21" s="4"/>
      <c r="C21" s="4"/>
      <c r="D21" s="4"/>
      <c r="E21" s="4"/>
    </row>
    <row r="22" spans="1:5" ht="12.75">
      <c r="A22" s="5">
        <v>1</v>
      </c>
      <c r="B22" s="6">
        <v>1</v>
      </c>
      <c r="C22" s="12" t="s">
        <v>7</v>
      </c>
      <c r="D22" s="8">
        <f>70132746.67/1000</f>
        <v>70132.74667000001</v>
      </c>
      <c r="E22" s="9">
        <v>6.4</v>
      </c>
    </row>
    <row r="23" spans="1:5" ht="38.25">
      <c r="A23" s="5">
        <v>2</v>
      </c>
      <c r="B23" s="6">
        <v>4</v>
      </c>
      <c r="C23" s="7" t="s">
        <v>11</v>
      </c>
      <c r="D23" s="8">
        <f>22384675/1000</f>
        <v>22384.675</v>
      </c>
      <c r="E23" s="9">
        <v>20.5</v>
      </c>
    </row>
    <row r="24" spans="1:5" ht="12.75">
      <c r="A24" s="5">
        <v>3</v>
      </c>
      <c r="B24" s="6">
        <v>14</v>
      </c>
      <c r="C24" s="7" t="s">
        <v>21</v>
      </c>
      <c r="D24" s="8">
        <f>8112000/1000</f>
        <v>8112</v>
      </c>
      <c r="E24" s="9">
        <v>23.7</v>
      </c>
    </row>
    <row r="25" spans="1:5" ht="25.5">
      <c r="A25" s="5">
        <v>4</v>
      </c>
      <c r="B25" s="6">
        <v>6</v>
      </c>
      <c r="C25" s="10" t="s">
        <v>8</v>
      </c>
      <c r="D25" s="8">
        <f>6551358/1000</f>
        <v>6551.358</v>
      </c>
      <c r="E25" s="9">
        <v>7.6</v>
      </c>
    </row>
    <row r="26" spans="1:5" ht="25.5">
      <c r="A26" s="5">
        <v>5</v>
      </c>
      <c r="B26" s="6">
        <v>8</v>
      </c>
      <c r="C26" s="12" t="s">
        <v>14</v>
      </c>
      <c r="D26" s="8">
        <f>6524900/1000</f>
        <v>6524.9</v>
      </c>
      <c r="E26" s="9">
        <v>12.6</v>
      </c>
    </row>
    <row r="27" spans="1:5" ht="12.75">
      <c r="A27" s="4" t="s">
        <v>22</v>
      </c>
      <c r="B27" s="4"/>
      <c r="C27" s="4"/>
      <c r="D27" s="4"/>
      <c r="E27" s="4"/>
    </row>
    <row r="28" spans="1:5" ht="12.75">
      <c r="A28" s="5">
        <v>1</v>
      </c>
      <c r="B28" s="6">
        <v>1</v>
      </c>
      <c r="C28" s="12" t="s">
        <v>7</v>
      </c>
      <c r="D28" s="8">
        <f>158894504.17/1000</f>
        <v>158894.50417</v>
      </c>
      <c r="E28" s="9">
        <v>14.5</v>
      </c>
    </row>
    <row r="29" spans="1:5" ht="12.75">
      <c r="A29" s="5">
        <v>2</v>
      </c>
      <c r="B29" s="6">
        <v>5</v>
      </c>
      <c r="C29" s="12" t="s">
        <v>16</v>
      </c>
      <c r="D29" s="8">
        <f>8767444/1000</f>
        <v>8767.444</v>
      </c>
      <c r="E29" s="9">
        <v>8.9</v>
      </c>
    </row>
    <row r="30" spans="1:5" ht="25.5">
      <c r="A30" s="5">
        <v>3</v>
      </c>
      <c r="B30" s="6">
        <v>12</v>
      </c>
      <c r="C30" s="10" t="s">
        <v>9</v>
      </c>
      <c r="D30" s="8">
        <f>1950000/1000</f>
        <v>1950</v>
      </c>
      <c r="E30" s="9">
        <v>4.5</v>
      </c>
    </row>
    <row r="31" spans="1:5" ht="25.5">
      <c r="A31" s="5">
        <v>4</v>
      </c>
      <c r="B31" s="6">
        <v>10</v>
      </c>
      <c r="C31" s="10" t="s">
        <v>17</v>
      </c>
      <c r="D31" s="8">
        <f>1638000/1000</f>
        <v>1638</v>
      </c>
      <c r="E31" s="9">
        <v>3.6</v>
      </c>
    </row>
    <row r="32" spans="1:5" ht="25.5">
      <c r="A32" s="5">
        <v>5</v>
      </c>
      <c r="B32" s="6">
        <v>6</v>
      </c>
      <c r="C32" s="10" t="s">
        <v>8</v>
      </c>
      <c r="D32" s="8">
        <f>921625/1000</f>
        <v>921.625</v>
      </c>
      <c r="E32" s="9">
        <v>1.1</v>
      </c>
    </row>
    <row r="33" spans="1:5" ht="12.75">
      <c r="A33" s="4" t="s">
        <v>23</v>
      </c>
      <c r="B33" s="4"/>
      <c r="C33" s="4"/>
      <c r="D33" s="4"/>
      <c r="E33" s="4"/>
    </row>
    <row r="34" spans="1:5" ht="12.75">
      <c r="A34" s="5">
        <v>1</v>
      </c>
      <c r="B34" s="6">
        <v>1</v>
      </c>
      <c r="C34" s="12" t="s">
        <v>7</v>
      </c>
      <c r="D34" s="8">
        <f>106294944.17/1000</f>
        <v>106294.94417</v>
      </c>
      <c r="E34" s="9">
        <v>9.7</v>
      </c>
    </row>
    <row r="35" spans="1:5" ht="12.75">
      <c r="A35" s="5">
        <v>2</v>
      </c>
      <c r="B35" s="6">
        <v>5</v>
      </c>
      <c r="C35" s="12" t="s">
        <v>16</v>
      </c>
      <c r="D35" s="8">
        <f>4848113/1000</f>
        <v>4848.113</v>
      </c>
      <c r="E35" s="9">
        <v>4.9</v>
      </c>
    </row>
    <row r="36" spans="1:5" ht="25.5">
      <c r="A36" s="5">
        <v>3</v>
      </c>
      <c r="B36" s="6">
        <v>12</v>
      </c>
      <c r="C36" s="10" t="s">
        <v>9</v>
      </c>
      <c r="D36" s="8">
        <f>4200000/1000</f>
        <v>4200</v>
      </c>
      <c r="E36" s="9">
        <v>9.6</v>
      </c>
    </row>
    <row r="37" spans="1:5" ht="12.75">
      <c r="A37" s="4" t="s">
        <v>24</v>
      </c>
      <c r="B37" s="4"/>
      <c r="C37" s="4"/>
      <c r="D37" s="4"/>
      <c r="E37" s="4"/>
    </row>
    <row r="38" spans="1:5" ht="12.75">
      <c r="A38" s="5">
        <v>1</v>
      </c>
      <c r="B38" s="6">
        <v>1</v>
      </c>
      <c r="C38" s="12" t="s">
        <v>7</v>
      </c>
      <c r="D38" s="8">
        <f>122732306.67/1000</f>
        <v>122732.30667</v>
      </c>
      <c r="E38" s="9">
        <v>11.2</v>
      </c>
    </row>
    <row r="39" spans="1:5" ht="38.25">
      <c r="A39" s="5">
        <v>2</v>
      </c>
      <c r="B39" s="6">
        <v>4</v>
      </c>
      <c r="C39" s="7" t="s">
        <v>11</v>
      </c>
      <c r="D39" s="8">
        <f>8456900/1000</f>
        <v>8456.9</v>
      </c>
      <c r="E39" s="9">
        <v>7.8</v>
      </c>
    </row>
    <row r="40" spans="1:5" ht="25.5">
      <c r="A40" s="5">
        <v>3</v>
      </c>
      <c r="B40" s="6">
        <v>6</v>
      </c>
      <c r="C40" s="12" t="s">
        <v>8</v>
      </c>
      <c r="D40" s="8">
        <f>5914907/1000</f>
        <v>5914.907</v>
      </c>
      <c r="E40" s="9">
        <v>6.8</v>
      </c>
    </row>
    <row r="41" spans="1:5" ht="12.75">
      <c r="A41" s="5">
        <v>4</v>
      </c>
      <c r="B41" s="6">
        <v>9</v>
      </c>
      <c r="C41" s="12" t="s">
        <v>25</v>
      </c>
      <c r="D41" s="8">
        <f>765420/1000</f>
        <v>765.42</v>
      </c>
      <c r="E41" s="9">
        <v>1.7</v>
      </c>
    </row>
    <row r="42" spans="1:5" ht="12.75">
      <c r="A42" s="13" t="s">
        <v>26</v>
      </c>
      <c r="B42" s="14"/>
      <c r="C42" s="14"/>
      <c r="D42" s="15"/>
      <c r="E42" s="16"/>
    </row>
  </sheetData>
  <mergeCells count="7">
    <mergeCell ref="A27:E27"/>
    <mergeCell ref="A33:E33"/>
    <mergeCell ref="A37:E37"/>
    <mergeCell ref="A3:E3"/>
    <mergeCell ref="A9:E9"/>
    <mergeCell ref="A15:E15"/>
    <mergeCell ref="A21:E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2013-04-27T19:30:29Z</dcterms:created>
  <dcterms:modified xsi:type="dcterms:W3CDTF">2013-04-27T19:31:27Z</dcterms:modified>
  <cp:category/>
  <cp:version/>
  <cp:contentType/>
  <cp:contentStatus/>
</cp:coreProperties>
</file>